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<sst xmlns="http://schemas.openxmlformats.org/spreadsheetml/2006/main" count="278" uniqueCount="210">
  <si>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</si>
  <si>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</si>
  <si>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</si>
  <si>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</si>
  <si>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</si>
  <si>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</si>
  <si>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</si>
  <si>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</si>
  <si>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</si>
  <si>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</si>
  <si>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</si>
  <si>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</si>
  <si>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</si>
  <si>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</si>
  <si>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</si>
  <si>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</si>
  <si>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</si>
  <si>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</si>
  <si>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</si>
  <si>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</si>
  <si>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</si>
  <si>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</si>
  <si>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</si>
  <si>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</si>
  <si>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</si>
  <si>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</si>
  <si>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</si>
  <si>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</si>
  <si>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</si>
  <si>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</si>
  <si>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</si>
  <si>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</si>
  <si>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</si>
  <si>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</si>
  <si>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</si>
  <si>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</si>
  <si>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</si>
  <si>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</si>
  <si>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</si>
  <si>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</si>
  <si>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</si>
  <si>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</si>
  <si>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</si>
  <si>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</si>
  <si>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</si>
  <si>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</si>
  <si>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</si>
  <si>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</si>
  <si>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</si>
  <si>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</si>
  <si>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</si>
  <si>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</si>
  <si>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</si>
  <si>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</si>
  <si>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</si>
  <si>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</si>
  <si>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</si>
  <si>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</si>
  <si>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</si>
  <si>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</si>
  <si>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</si>
  <si>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</si>
  <si>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</si>
  <si>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</si>
  <si>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</si>
  <si>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</si>
  <si>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</si>
  <si>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</si>
  <si>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</si>
  <si>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</si>
  <si>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</si>
  <si>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</si>
  <si>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</si>
  <si>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</si>
  <si>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</si>
  <si>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</si>
  <si>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</si>
  <si>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</si>
  <si>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</si>
  <si>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</si>
  <si>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</si>
  <si>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</si>
  <si>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</si>
  <si>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</si>
  <si>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</si>
  <si>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</si>
  <si>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</si>
  <si>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</si>
  <si>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</si>
  <si>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</si>
  <si>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</si>
  <si>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</si>
  <si>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</si>
  <si>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</si>
  <si>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</si>
  <si>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</si>
  <si>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</si>
  <si>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</si>
  <si>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</si>
  <si>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</si>
  <si>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</si>
  <si>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</si>
  <si>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</si>
  <si>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</si>
  <si>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</si>
  <si>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</si>
  <si>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</si>
  <si>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</si>
  <si>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</si>
  <si>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</si>
  <si>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</si>
  <si>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</si>
  <si>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</si>
  <si>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</si>
  <si>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</si>
  <si>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</si>
  <si>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</si>
  <si>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</si>
  <si>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</si>
  <si>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</si>
  <si>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</si>
  <si>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</si>
  <si>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</si>
  <si>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</si>
  <si>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</si>
  <si>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</si>
  <si>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</si>
  <si>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</si>
  <si>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</si>
  <si>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</si>
  <si>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</si>
  <si>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</si>
  <si>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</si>
  <si>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</si>
  <si>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</si>
  <si>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</si>
  <si>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</si>
  <si>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</si>
  <si>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</si>
  <si>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</si>
  <si>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</si>
  <si>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</si>
  <si>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</si>
  <si>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</si>
  <si>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</si>
  <si>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</si>
  <si>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</si>
  <si>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</si>
  <si>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</si>
  <si>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</si>
  <si>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</si>
  <si>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</si>
  <si>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</si>
  <si>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</si>
  <si>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</si>
  <si>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</si>
  <si>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</si>
  <si>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</si>
  <si>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</si>
  <si>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</si>
  <si>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</si>
  <si>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</si>
  <si>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</si>
  <si>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</si>
  <si>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</si>
  <si>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</si>
  <si>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</si>
  <si>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</si>
  <si>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</si>
  <si>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</si>
  <si>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</si>
  <si>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</si>
  <si>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</si>
  <si>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</si>
  <si>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</si>
  <si>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</si>
  <si>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</si>
  <si>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</si>
  <si>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</si>
  <si>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</si>
  <si>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</si>
  <si>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</si>
  <si>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</si>
  <si>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</si>
  <si>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</si>
  <si>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</si>
  <si>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</si>
  <si>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</si>
  <si>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</si>
  <si>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</si>
  <si>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</si>
  <si>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</si>
  <si>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</si>
  <si>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</si>
  <si>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</si>
  <si>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</si>
  <si>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</si>
  <si>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</si>
  <si>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</si>
  <si>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</si>
  <si>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</si>
  <si>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</si>
  <si>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</si>
  <si>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</si>
  <si>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</si>
  <si>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</si>
  <si>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>З.Б.Руденко</t>
  </si>
  <si>
    <t>Д.С. Геворкова</t>
  </si>
  <si>
    <t>(04138)3-13-68</t>
  </si>
  <si>
    <t>9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</si>
</sst>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&amp;LC5603E6C&amp;C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79</v>
      </c>
      <c r="F6" s="90">
        <v>63</v>
      </c>
      <c r="G6" s="90">
        <v>1</v>
      </c>
      <c r="H6" s="90">
        <v>47</v>
      </c>
      <c r="I6" s="90" t="s">
        <v>172</v>
      </c>
      <c r="J6" s="90">
        <v>32</v>
      </c>
      <c r="K6" s="91">
        <v>2</v>
      </c>
      <c r="L6" s="101">
        <f>E6-F6</f>
        <v>16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293</v>
      </c>
      <c r="F7" s="90">
        <v>293</v>
      </c>
      <c r="G7" s="90"/>
      <c r="H7" s="90">
        <v>292</v>
      </c>
      <c r="I7" s="90">
        <v>267</v>
      </c>
      <c r="J7" s="90">
        <v>1</v>
      </c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22</v>
      </c>
      <c r="F9" s="90">
        <v>22</v>
      </c>
      <c r="G9" s="90"/>
      <c r="H9" s="90">
        <v>21</v>
      </c>
      <c r="I9" s="90">
        <v>18</v>
      </c>
      <c r="J9" s="90">
        <v>1</v>
      </c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395</v>
      </c>
      <c r="F15" s="104">
        <f>SUM(F6:F14)</f>
        <v>379</v>
      </c>
      <c r="G15" s="104">
        <f>SUM(G6:G14)</f>
        <v>1</v>
      </c>
      <c r="H15" s="104">
        <f>SUM(H6:H14)</f>
        <v>361</v>
      </c>
      <c r="I15" s="104">
        <f>SUM(I6:I14)</f>
        <v>286</v>
      </c>
      <c r="J15" s="104">
        <f>SUM(J6:J14)</f>
        <v>34</v>
      </c>
      <c r="K15" s="104">
        <f>SUM(K6:K14)</f>
        <v>2</v>
      </c>
      <c r="L15" s="101">
        <f>E15-F15</f>
        <v>16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17</v>
      </c>
      <c r="F16" s="92">
        <v>17</v>
      </c>
      <c r="G16" s="92"/>
      <c r="H16" s="92">
        <v>17</v>
      </c>
      <c r="I16" s="92">
        <v>14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16</v>
      </c>
      <c r="F17" s="92">
        <v>15</v>
      </c>
      <c r="G17" s="92">
        <v>1</v>
      </c>
      <c r="H17" s="92">
        <v>6</v>
      </c>
      <c r="I17" s="92">
        <v>6</v>
      </c>
      <c r="J17" s="92">
        <v>10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19</v>
      </c>
      <c r="F24" s="91">
        <v>18</v>
      </c>
      <c r="G24" s="91">
        <v>1</v>
      </c>
      <c r="H24" s="91">
        <v>9</v>
      </c>
      <c r="I24" s="91">
        <v>6</v>
      </c>
      <c r="J24" s="91">
        <v>10</v>
      </c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13</v>
      </c>
      <c r="F25" s="91">
        <v>13</v>
      </c>
      <c r="G25" s="91"/>
      <c r="H25" s="91">
        <v>13</v>
      </c>
      <c r="I25" s="91">
        <v>10</v>
      </c>
      <c r="J25" s="91"/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178</v>
      </c>
      <c r="F27" s="91">
        <v>172</v>
      </c>
      <c r="G27" s="91">
        <v>1</v>
      </c>
      <c r="H27" s="91">
        <v>164</v>
      </c>
      <c r="I27" s="91">
        <v>143</v>
      </c>
      <c r="J27" s="91">
        <v>14</v>
      </c>
      <c r="K27" s="91"/>
      <c r="L27" s="101">
        <f>E27-F27</f>
        <v>6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222</v>
      </c>
      <c r="F28" s="91">
        <v>149</v>
      </c>
      <c r="G28" s="91">
        <v>2</v>
      </c>
      <c r="H28" s="91">
        <v>153</v>
      </c>
      <c r="I28" s="91">
        <v>121</v>
      </c>
      <c r="J28" s="91">
        <v>69</v>
      </c>
      <c r="K28" s="91">
        <v>2</v>
      </c>
      <c r="L28" s="101">
        <f>E28-F28</f>
        <v>73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21</v>
      </c>
      <c r="F29" s="91">
        <v>21</v>
      </c>
      <c r="G29" s="91"/>
      <c r="H29" s="91">
        <v>21</v>
      </c>
      <c r="I29" s="91">
        <v>16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19</v>
      </c>
      <c r="F30" s="91">
        <v>16</v>
      </c>
      <c r="G30" s="91"/>
      <c r="H30" s="91">
        <v>15</v>
      </c>
      <c r="I30" s="91">
        <v>14</v>
      </c>
      <c r="J30" s="91">
        <v>4</v>
      </c>
      <c r="K30" s="91"/>
      <c r="L30" s="101">
        <f>E30-F30</f>
        <v>3</v>
      </c>
    </row>
    <row r="31" spans="1:12" ht="15.75" customHeight="1">
      <c r="A31" s="176"/>
      <c r="B31" s="163" t="s">
        <v>34</v>
      </c>
      <c r="C31" s="16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</v>
      </c>
      <c r="F34" s="91"/>
      <c r="G34" s="91"/>
      <c r="H34" s="91"/>
      <c r="I34" s="91"/>
      <c r="J34" s="91">
        <v>1</v>
      </c>
      <c r="K34" s="91">
        <v>1</v>
      </c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2</v>
      </c>
      <c r="G35" s="91"/>
      <c r="H35" s="91">
        <v>1</v>
      </c>
      <c r="I35" s="91"/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12</v>
      </c>
      <c r="F36" s="91">
        <v>11</v>
      </c>
      <c r="G36" s="91"/>
      <c r="H36" s="91">
        <v>9</v>
      </c>
      <c r="I36" s="91">
        <v>8</v>
      </c>
      <c r="J36" s="91">
        <v>3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/>
      <c r="G38" s="91"/>
      <c r="H38" s="91">
        <v>1</v>
      </c>
      <c r="I38" s="91"/>
      <c r="J38" s="91"/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311</v>
      </c>
      <c r="F40" s="91">
        <v>230</v>
      </c>
      <c r="G40" s="91">
        <v>2</v>
      </c>
      <c r="H40" s="91">
        <v>219</v>
      </c>
      <c r="I40" s="91">
        <v>153</v>
      </c>
      <c r="J40" s="91">
        <v>92</v>
      </c>
      <c r="K40" s="91">
        <v>3</v>
      </c>
      <c r="L40" s="101">
        <f>E40-F40</f>
        <v>81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348</v>
      </c>
      <c r="F41" s="91">
        <v>327</v>
      </c>
      <c r="G41" s="91"/>
      <c r="H41" s="91">
        <v>316</v>
      </c>
      <c r="I41" s="91" t="s">
        <v>172</v>
      </c>
      <c r="J41" s="91">
        <v>32</v>
      </c>
      <c r="K41" s="91"/>
      <c r="L41" s="101">
        <f>E41-F41</f>
        <v>21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23</v>
      </c>
      <c r="F42" s="91">
        <v>22</v>
      </c>
      <c r="G42" s="91"/>
      <c r="H42" s="91">
        <v>23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349</v>
      </c>
      <c r="F45" s="91">
        <f aca="true" t="shared" si="0" ref="F45:K45">F41+F43+F44</f>
        <v>328</v>
      </c>
      <c r="G45" s="91">
        <f t="shared" si="0"/>
        <v>0</v>
      </c>
      <c r="H45" s="91">
        <f t="shared" si="0"/>
        <v>316</v>
      </c>
      <c r="I45" s="91">
        <f>I43+I44</f>
        <v>0</v>
      </c>
      <c r="J45" s="91">
        <f t="shared" si="0"/>
        <v>33</v>
      </c>
      <c r="K45" s="91">
        <f t="shared" si="0"/>
        <v>0</v>
      </c>
      <c r="L45" s="101">
        <f>E45-F45</f>
        <v>21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1074</v>
      </c>
      <c r="F46" s="91">
        <f aca="true" t="shared" si="1" ref="F46:K46">F15+F24+F40+F45</f>
        <v>955</v>
      </c>
      <c r="G46" s="91">
        <f t="shared" si="1"/>
        <v>4</v>
      </c>
      <c r="H46" s="91">
        <f t="shared" si="1"/>
        <v>905</v>
      </c>
      <c r="I46" s="91">
        <f t="shared" si="1"/>
        <v>445</v>
      </c>
      <c r="J46" s="91">
        <f t="shared" si="1"/>
        <v>169</v>
      </c>
      <c r="K46" s="91">
        <f t="shared" si="1"/>
        <v>5</v>
      </c>
      <c r="L46" s="101">
        <f>E46-F46</f>
        <v>119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&amp;LC5603E6C&amp;CФорма № 1-мзс, Підрозділ: Ружинський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3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3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29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8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5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2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15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42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6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3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/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&amp;LC5603E6C&amp;CФорма № 1-мзс, Підрозділ: Ружинський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47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28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20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19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327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7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5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47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224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87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2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403237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/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4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44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9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356</v>
      </c>
      <c r="F55" s="96">
        <v>2</v>
      </c>
      <c r="G55" s="96">
        <v>2</v>
      </c>
      <c r="H55" s="96">
        <v>1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7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177</v>
      </c>
      <c r="F57" s="96">
        <v>36</v>
      </c>
      <c r="G57" s="96">
        <v>1</v>
      </c>
      <c r="H57" s="96">
        <v>4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314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272</v>
      </c>
      <c r="G62" s="114">
        <v>2935137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151</v>
      </c>
      <c r="G63" s="113">
        <v>2722121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121</v>
      </c>
      <c r="G64" s="113">
        <v>213016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98</v>
      </c>
      <c r="G65" s="112">
        <v>48768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&amp;LC5603E6C&amp;CФорма № 1-мзс, Підрозділ: Ружинський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2.9585798816568047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5.882352941176471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3.260869565217391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94.76439790575917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301.6666666666667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358</v>
      </c>
    </row>
    <row r="11" spans="1:4" ht="16.5" customHeight="1">
      <c r="A11" s="202" t="s">
        <v>63</v>
      </c>
      <c r="B11" s="204"/>
      <c r="C11" s="14">
        <v>9</v>
      </c>
      <c r="D11" s="94">
        <v>31</v>
      </c>
    </row>
    <row r="12" spans="1:4" ht="16.5" customHeight="1">
      <c r="A12" s="311" t="s">
        <v>106</v>
      </c>
      <c r="B12" s="311"/>
      <c r="C12" s="14">
        <v>10</v>
      </c>
      <c r="D12" s="94">
        <v>11</v>
      </c>
    </row>
    <row r="13" spans="1:4" ht="16.5" customHeight="1">
      <c r="A13" s="311" t="s">
        <v>31</v>
      </c>
      <c r="B13" s="311"/>
      <c r="C13" s="14">
        <v>11</v>
      </c>
      <c r="D13" s="94">
        <v>50</v>
      </c>
    </row>
    <row r="14" spans="1:4" ht="16.5" customHeight="1">
      <c r="A14" s="311" t="s">
        <v>107</v>
      </c>
      <c r="B14" s="311"/>
      <c r="C14" s="14">
        <v>12</v>
      </c>
      <c r="D14" s="94">
        <v>83</v>
      </c>
    </row>
    <row r="15" spans="1:4" ht="16.5" customHeight="1">
      <c r="A15" s="311" t="s">
        <v>111</v>
      </c>
      <c r="B15" s="311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209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&amp;LC5603E6C&amp;CФорма № 1-мзс, Підрозділ: Ружинський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2019-07-25T07:38:44Z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C5603E6C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